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Отдел планирования энергосбытовой деятельности\ОПЭД_3\ЕАСК\РАСКРЫТИЕ ИНФОРМАЦИИ на сайтах\"/>
    </mc:Choice>
  </mc:AlternateContent>
  <bookViews>
    <workbookView xWindow="0" yWindow="0" windowWidth="17910" windowHeight="7845"/>
  </bookViews>
  <sheets>
    <sheet name="202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0" i="1" l="1"/>
  <c r="D61" i="1"/>
  <c r="E62" i="1" l="1"/>
  <c r="D62" i="1"/>
  <c r="D56" i="1" l="1"/>
  <c r="D55" i="1"/>
  <c r="E57" i="1"/>
  <c r="D57" i="1" l="1"/>
  <c r="D51" i="1"/>
  <c r="D50" i="1"/>
  <c r="E52" i="1" l="1"/>
  <c r="D52" i="1"/>
  <c r="D46" i="1" l="1"/>
  <c r="D45" i="1"/>
  <c r="E47" i="1"/>
  <c r="D47" i="1" l="1"/>
  <c r="D41" i="1"/>
  <c r="D40" i="1"/>
  <c r="E42" i="1"/>
  <c r="D42" i="1" l="1"/>
  <c r="D35" i="1"/>
  <c r="D36" i="1"/>
  <c r="E37" i="1" l="1"/>
  <c r="D37" i="1"/>
  <c r="D30" i="1" l="1"/>
  <c r="D31" i="1"/>
  <c r="E32" i="1"/>
  <c r="D32" i="1"/>
  <c r="E27" i="1" l="1"/>
  <c r="D27" i="1"/>
  <c r="D20" i="1" l="1"/>
  <c r="D22" i="1" s="1"/>
  <c r="E22" i="1"/>
  <c r="E17" i="1" l="1"/>
  <c r="D17" i="1"/>
  <c r="E12" i="1" l="1"/>
  <c r="D12" i="1"/>
  <c r="E7" i="1" l="1"/>
  <c r="D7" i="1"/>
</calcChain>
</file>

<file path=xl/sharedStrings.xml><?xml version="1.0" encoding="utf-8"?>
<sst xmlns="http://schemas.openxmlformats.org/spreadsheetml/2006/main" count="162" uniqueCount="28">
  <si>
    <t>Столбец1</t>
  </si>
  <si>
    <t>Столбец3</t>
  </si>
  <si>
    <t>Столбец4</t>
  </si>
  <si>
    <t>Столбец5</t>
  </si>
  <si>
    <t>Столбец6</t>
  </si>
  <si>
    <t>Январь</t>
  </si>
  <si>
    <t>группа потребителей</t>
  </si>
  <si>
    <t>сетевая организация</t>
  </si>
  <si>
    <t>уровень напряжения</t>
  </si>
  <si>
    <t>объем полезного отпуска электроэнергии, тыс. кВтч</t>
  </si>
  <si>
    <t>прочие</t>
  </si>
  <si>
    <t>ВН</t>
  </si>
  <si>
    <t>Мурманский филиал ПАО "Россети Северо-Запад"</t>
  </si>
  <si>
    <t xml:space="preserve">объем фактической мощности, Мвт </t>
  </si>
  <si>
    <t>Филиал
 ПАО "Россети Урал" - "Пермэнерго"</t>
  </si>
  <si>
    <t xml:space="preserve">итого </t>
  </si>
  <si>
    <t>Информация об объеме фактического полезного отпуска электроэнергии и мощности по тарифным группам по территориальным сетевым организациям по уровням напряжения за 2024 год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</si>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</sst>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2"/>
      <color rgb="FF0B2543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3" fontId="0" fillId="0" borderId="1" xfId="0" applyNumberFormat="1" applyFont="1" applyFill="1" applyBorder="1" applyAlignment="1">
      <alignment horizontal="center" vertical="center"/>
    </xf>
    <xf numFmtId="0" fontId="1" fillId="0" borderId="0" xfId="0" applyFont="1"/>
    <xf numFmtId="49" fontId="2" fillId="0" borderId="0" xfId="0" applyNumberFormat="1" applyFont="1" applyAlignment="1">
      <alignment horizontal="centerContinuous"/>
    </xf>
    <xf numFmtId="0" fontId="0" fillId="0" borderId="1" xfId="0" applyFont="1" applyFill="1" applyBorder="1" applyAlignment="1">
      <alignment horizontal="center" vertical="justify" wrapText="1"/>
    </xf>
    <xf numFmtId="49" fontId="2" fillId="0" borderId="0" xfId="0" applyNumberFormat="1" applyFont="1" applyAlignment="1">
      <alignment horizontal="centerContinuous" vertical="center" wrapText="1"/>
    </xf>
    <xf numFmtId="0" fontId="2" fillId="0" borderId="1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1" xfId="0" applyFont="1" applyBorder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2" xfId="0" applyFont="1" applyFill="1" applyBorder="1" applyAlignment="1">
      <alignment horizontal="center" vertical="center"/>
    </xf>
    <xf numFmtId="3" fontId="0" fillId="0" borderId="2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</font>
      <fill>
        <patternFill patternType="none">
          <fgColor rgb="FF000000"/>
          <bgColor auto="1"/>
        </patternFill>
      </fill>
      <alignment horizontal="center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3" displayName="Таблица13" ref="A2:E62" totalsRowShown="0" dataDxfId="10">
  <autoFilter ref="A2:E62"/>
  <tableColumns count="5">
    <tableColumn id="1" name="Столбец1" dataDxfId="9" totalsRowDxfId="8"/>
    <tableColumn id="3" name="Столбец3" dataDxfId="7" totalsRowDxfId="6"/>
    <tableColumn id="4" name="Столбец4" dataDxfId="5" totalsRowDxfId="4"/>
    <tableColumn id="5" name="Столбец5" dataDxfId="3" totalsRowDxfId="2"/>
    <tableColumn id="6" name="Столбец6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tabSelected="1" topLeftCell="A43" workbookViewId="0">
      <selection activeCell="A44" sqref="A44"/>
    </sheetView>
  </sheetViews>
  <sheetFormatPr defaultColWidth="8.7109375" defaultRowHeight="15" x14ac:dyDescent="0.25"/>
  <cols>
    <col min="1" max="1" width="17.28515625" customWidth="1"/>
    <col min="2" max="2" width="26.42578125" customWidth="1"/>
    <col min="3" max="3" width="13.140625" customWidth="1"/>
    <col min="4" max="4" width="27.140625" customWidth="1"/>
    <col min="5" max="5" width="36.28515625" customWidth="1"/>
  </cols>
  <sheetData>
    <row r="1" spans="1:8" ht="54.75" customHeight="1" x14ac:dyDescent="0.25">
      <c r="A1" s="7" t="s">
        <v>16</v>
      </c>
      <c r="B1" s="5"/>
      <c r="C1" s="5"/>
      <c r="D1" s="5"/>
      <c r="E1" s="5"/>
    </row>
    <row r="2" spans="1:8" ht="15" hidden="1" customHeight="1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</row>
    <row r="3" spans="1:8" ht="18.75" customHeight="1" x14ac:dyDescent="0.25">
      <c r="A3" s="10" t="s">
        <v>5</v>
      </c>
      <c r="B3" s="11"/>
      <c r="C3" s="10"/>
      <c r="D3" s="11"/>
      <c r="E3" s="11"/>
    </row>
    <row r="4" spans="1:8" ht="30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13</v>
      </c>
    </row>
    <row r="5" spans="1:8" ht="45" x14ac:dyDescent="0.25">
      <c r="A5" s="2" t="s">
        <v>10</v>
      </c>
      <c r="B5" s="6" t="s">
        <v>14</v>
      </c>
      <c r="C5" s="2" t="s">
        <v>11</v>
      </c>
      <c r="D5" s="3">
        <v>57537.773999999998</v>
      </c>
      <c r="E5" s="3">
        <v>79.724999999999994</v>
      </c>
      <c r="H5" s="4"/>
    </row>
    <row r="6" spans="1:8" ht="30" x14ac:dyDescent="0.25">
      <c r="A6" s="2" t="s">
        <v>10</v>
      </c>
      <c r="B6" s="1" t="s">
        <v>12</v>
      </c>
      <c r="C6" s="2" t="s">
        <v>11</v>
      </c>
      <c r="D6" s="3">
        <v>8201.0570000000007</v>
      </c>
      <c r="E6" s="3">
        <v>12.157</v>
      </c>
    </row>
    <row r="7" spans="1:8" x14ac:dyDescent="0.25">
      <c r="A7" s="2" t="s">
        <v>15</v>
      </c>
      <c r="B7" s="2"/>
      <c r="C7" s="2"/>
      <c r="D7" s="3">
        <f>D5+D6</f>
        <v>65738.831000000006</v>
      </c>
      <c r="E7" s="3">
        <f>E5+E6</f>
        <v>91.881999999999991</v>
      </c>
    </row>
    <row r="8" spans="1:8" x14ac:dyDescent="0.25">
      <c r="A8" s="10" t="s">
        <v>17</v>
      </c>
      <c r="B8" s="9"/>
      <c r="C8" s="8"/>
      <c r="D8" s="9"/>
      <c r="E8" s="9"/>
    </row>
    <row r="9" spans="1:8" ht="30" x14ac:dyDescent="0.25">
      <c r="A9" s="1" t="s">
        <v>6</v>
      </c>
      <c r="B9" s="1" t="s">
        <v>7</v>
      </c>
      <c r="C9" s="1" t="s">
        <v>8</v>
      </c>
      <c r="D9" s="1" t="s">
        <v>9</v>
      </c>
      <c r="E9" s="1" t="s">
        <v>13</v>
      </c>
    </row>
    <row r="10" spans="1:8" ht="45" x14ac:dyDescent="0.25">
      <c r="A10" s="2" t="s">
        <v>10</v>
      </c>
      <c r="B10" s="1" t="s">
        <v>14</v>
      </c>
      <c r="C10" s="2" t="s">
        <v>11</v>
      </c>
      <c r="D10" s="3">
        <v>55213.182000000001</v>
      </c>
      <c r="E10" s="3">
        <v>78.061000000000007</v>
      </c>
    </row>
    <row r="11" spans="1:8" ht="30" x14ac:dyDescent="0.25">
      <c r="A11" s="2" t="s">
        <v>10</v>
      </c>
      <c r="B11" s="1" t="s">
        <v>12</v>
      </c>
      <c r="C11" s="2" t="s">
        <v>11</v>
      </c>
      <c r="D11" s="3">
        <v>7893.567</v>
      </c>
      <c r="E11" s="3">
        <v>11.352</v>
      </c>
    </row>
    <row r="12" spans="1:8" x14ac:dyDescent="0.25">
      <c r="A12" s="2" t="s">
        <v>15</v>
      </c>
      <c r="B12" s="2"/>
      <c r="C12" s="2"/>
      <c r="D12" s="3">
        <f>D10+D11</f>
        <v>63106.749000000003</v>
      </c>
      <c r="E12" s="3">
        <f>E10+E11</f>
        <v>89.413000000000011</v>
      </c>
    </row>
    <row r="13" spans="1:8" x14ac:dyDescent="0.25">
      <c r="A13" s="10" t="s">
        <v>18</v>
      </c>
      <c r="B13" s="9"/>
      <c r="C13" s="8"/>
      <c r="D13" s="9"/>
      <c r="E13" s="9"/>
    </row>
    <row r="14" spans="1:8" ht="30" x14ac:dyDescent="0.25">
      <c r="A14" s="1" t="s">
        <v>6</v>
      </c>
      <c r="B14" s="1" t="s">
        <v>7</v>
      </c>
      <c r="C14" s="1" t="s">
        <v>8</v>
      </c>
      <c r="D14" s="1" t="s">
        <v>9</v>
      </c>
      <c r="E14" s="1" t="s">
        <v>13</v>
      </c>
    </row>
    <row r="15" spans="1:8" ht="45" x14ac:dyDescent="0.25">
      <c r="A15" s="2" t="s">
        <v>10</v>
      </c>
      <c r="B15" s="1" t="s">
        <v>14</v>
      </c>
      <c r="C15" s="2" t="s">
        <v>11</v>
      </c>
      <c r="D15" s="3">
        <v>59456.184999999998</v>
      </c>
      <c r="E15" s="3">
        <v>79.352000000000004</v>
      </c>
    </row>
    <row r="16" spans="1:8" ht="30" x14ac:dyDescent="0.25">
      <c r="A16" s="2" t="s">
        <v>10</v>
      </c>
      <c r="B16" s="1" t="s">
        <v>12</v>
      </c>
      <c r="C16" s="2" t="s">
        <v>11</v>
      </c>
      <c r="D16" s="3">
        <v>8050.2449999999999</v>
      </c>
      <c r="E16" s="3">
        <v>10.914</v>
      </c>
    </row>
    <row r="17" spans="1:5" x14ac:dyDescent="0.25">
      <c r="A17" s="2" t="s">
        <v>15</v>
      </c>
      <c r="B17" s="2"/>
      <c r="C17" s="2"/>
      <c r="D17" s="3">
        <f>D15+D16</f>
        <v>67506.429999999993</v>
      </c>
      <c r="E17" s="3">
        <f>E15+E16</f>
        <v>90.266000000000005</v>
      </c>
    </row>
    <row r="18" spans="1:5" x14ac:dyDescent="0.25">
      <c r="A18" s="10" t="s">
        <v>19</v>
      </c>
      <c r="B18" s="9"/>
      <c r="C18" s="8"/>
      <c r="D18" s="9"/>
      <c r="E18" s="9"/>
    </row>
    <row r="19" spans="1:5" ht="30" x14ac:dyDescent="0.25">
      <c r="A19" s="1" t="s">
        <v>6</v>
      </c>
      <c r="B19" s="1" t="s">
        <v>7</v>
      </c>
      <c r="C19" s="1" t="s">
        <v>8</v>
      </c>
      <c r="D19" s="1" t="s">
        <v>9</v>
      </c>
      <c r="E19" s="1" t="s">
        <v>13</v>
      </c>
    </row>
    <row r="20" spans="1:5" ht="45" x14ac:dyDescent="0.25">
      <c r="A20" s="2" t="s">
        <v>10</v>
      </c>
      <c r="B20" s="1" t="s">
        <v>14</v>
      </c>
      <c r="C20" s="2" t="s">
        <v>11</v>
      </c>
      <c r="D20" s="3">
        <f>ROUND(55755.216,0)</f>
        <v>55755</v>
      </c>
      <c r="E20" s="3">
        <v>77.442999999999998</v>
      </c>
    </row>
    <row r="21" spans="1:5" ht="30" x14ac:dyDescent="0.25">
      <c r="A21" s="2" t="s">
        <v>10</v>
      </c>
      <c r="B21" s="1" t="s">
        <v>12</v>
      </c>
      <c r="C21" s="2" t="s">
        <v>11</v>
      </c>
      <c r="D21" s="3">
        <v>7628.47</v>
      </c>
      <c r="E21" s="3">
        <v>11.053000000000001</v>
      </c>
    </row>
    <row r="22" spans="1:5" x14ac:dyDescent="0.25">
      <c r="A22" s="2" t="s">
        <v>15</v>
      </c>
      <c r="B22" s="2"/>
      <c r="C22" s="2"/>
      <c r="D22" s="3">
        <f>D20+D21</f>
        <v>63383.47</v>
      </c>
      <c r="E22" s="3">
        <f>E20+E21</f>
        <v>88.495999999999995</v>
      </c>
    </row>
    <row r="23" spans="1:5" x14ac:dyDescent="0.25">
      <c r="A23" s="10" t="s">
        <v>20</v>
      </c>
      <c r="B23" s="9"/>
      <c r="C23" s="8"/>
      <c r="D23" s="9"/>
      <c r="E23" s="9"/>
    </row>
    <row r="24" spans="1:5" ht="30" x14ac:dyDescent="0.25">
      <c r="A24" s="1" t="s">
        <v>6</v>
      </c>
      <c r="B24" s="1" t="s">
        <v>7</v>
      </c>
      <c r="C24" s="1" t="s">
        <v>8</v>
      </c>
      <c r="D24" s="1" t="s">
        <v>9</v>
      </c>
      <c r="E24" s="1" t="s">
        <v>13</v>
      </c>
    </row>
    <row r="25" spans="1:5" ht="45" x14ac:dyDescent="0.25">
      <c r="A25" s="2" t="s">
        <v>10</v>
      </c>
      <c r="B25" s="1" t="s">
        <v>14</v>
      </c>
      <c r="C25" s="2" t="s">
        <v>11</v>
      </c>
      <c r="D25" s="3">
        <v>53061.309000000001</v>
      </c>
      <c r="E25" s="3">
        <v>69.756</v>
      </c>
    </row>
    <row r="26" spans="1:5" ht="30" x14ac:dyDescent="0.25">
      <c r="A26" s="2" t="s">
        <v>10</v>
      </c>
      <c r="B26" s="1" t="s">
        <v>12</v>
      </c>
      <c r="C26" s="2" t="s">
        <v>11</v>
      </c>
      <c r="D26" s="3">
        <v>6919.701</v>
      </c>
      <c r="E26" s="3">
        <v>9.6029999999999998</v>
      </c>
    </row>
    <row r="27" spans="1:5" x14ac:dyDescent="0.25">
      <c r="A27" s="2" t="s">
        <v>15</v>
      </c>
      <c r="B27" s="2"/>
      <c r="C27" s="2"/>
      <c r="D27" s="3">
        <f>D25+D26</f>
        <v>59981.01</v>
      </c>
      <c r="E27" s="3">
        <f>E25+E26</f>
        <v>79.358999999999995</v>
      </c>
    </row>
    <row r="28" spans="1:5" x14ac:dyDescent="0.25">
      <c r="A28" s="10" t="s">
        <v>21</v>
      </c>
      <c r="B28" s="9"/>
      <c r="C28" s="8"/>
      <c r="D28" s="9"/>
      <c r="E28" s="9"/>
    </row>
    <row r="29" spans="1:5" ht="30" x14ac:dyDescent="0.25">
      <c r="A29" s="1" t="s">
        <v>6</v>
      </c>
      <c r="B29" s="1" t="s">
        <v>7</v>
      </c>
      <c r="C29" s="1" t="s">
        <v>8</v>
      </c>
      <c r="D29" s="1" t="s">
        <v>9</v>
      </c>
      <c r="E29" s="1" t="s">
        <v>13</v>
      </c>
    </row>
    <row r="30" spans="1:5" ht="45" x14ac:dyDescent="0.25">
      <c r="A30" s="2" t="s">
        <v>10</v>
      </c>
      <c r="B30" s="1" t="s">
        <v>14</v>
      </c>
      <c r="C30" s="2" t="s">
        <v>11</v>
      </c>
      <c r="D30" s="3">
        <f>ROUND(55865.127,0)</f>
        <v>55865</v>
      </c>
      <c r="E30" s="3">
        <v>76.522999999999996</v>
      </c>
    </row>
    <row r="31" spans="1:5" ht="30" x14ac:dyDescent="0.25">
      <c r="A31" s="2" t="s">
        <v>10</v>
      </c>
      <c r="B31" s="1" t="s">
        <v>12</v>
      </c>
      <c r="C31" s="2" t="s">
        <v>11</v>
      </c>
      <c r="D31" s="3">
        <f>ROUND(6108.685,0)</f>
        <v>6109</v>
      </c>
      <c r="E31" s="3">
        <v>8.8889999999999993</v>
      </c>
    </row>
    <row r="32" spans="1:5" x14ac:dyDescent="0.25">
      <c r="A32" s="2" t="s">
        <v>15</v>
      </c>
      <c r="B32" s="2"/>
      <c r="C32" s="2"/>
      <c r="D32" s="3">
        <f>D30+D31</f>
        <v>61974</v>
      </c>
      <c r="E32" s="3">
        <f>E30+E31</f>
        <v>85.411999999999992</v>
      </c>
    </row>
    <row r="33" spans="1:5" x14ac:dyDescent="0.25">
      <c r="A33" s="10" t="s">
        <v>22</v>
      </c>
      <c r="B33" s="9"/>
      <c r="C33" s="8"/>
      <c r="D33" s="9"/>
      <c r="E33" s="9"/>
    </row>
    <row r="34" spans="1:5" ht="30" x14ac:dyDescent="0.25">
      <c r="A34" s="1" t="s">
        <v>6</v>
      </c>
      <c r="B34" s="1" t="s">
        <v>7</v>
      </c>
      <c r="C34" s="1" t="s">
        <v>8</v>
      </c>
      <c r="D34" s="1" t="s">
        <v>9</v>
      </c>
      <c r="E34" s="1" t="s">
        <v>13</v>
      </c>
    </row>
    <row r="35" spans="1:5" ht="45" x14ac:dyDescent="0.25">
      <c r="A35" s="2" t="s">
        <v>10</v>
      </c>
      <c r="B35" s="1" t="s">
        <v>14</v>
      </c>
      <c r="C35" s="2" t="s">
        <v>11</v>
      </c>
      <c r="D35" s="3">
        <f>ROUND(60550.522,0)</f>
        <v>60551</v>
      </c>
      <c r="E35" s="3">
        <v>80.459999999999994</v>
      </c>
    </row>
    <row r="36" spans="1:5" ht="30" x14ac:dyDescent="0.25">
      <c r="A36" s="2" t="s">
        <v>10</v>
      </c>
      <c r="B36" s="1" t="s">
        <v>12</v>
      </c>
      <c r="C36" s="2" t="s">
        <v>11</v>
      </c>
      <c r="D36" s="3">
        <f>ROUND(6021.03,0)</f>
        <v>6021</v>
      </c>
      <c r="E36" s="3">
        <v>8.3460000000000001</v>
      </c>
    </row>
    <row r="37" spans="1:5" x14ac:dyDescent="0.25">
      <c r="A37" s="2" t="s">
        <v>15</v>
      </c>
      <c r="B37" s="2"/>
      <c r="C37" s="2"/>
      <c r="D37" s="3">
        <f>D35+D36</f>
        <v>66572</v>
      </c>
      <c r="E37" s="3">
        <f>E35+E36</f>
        <v>88.805999999999997</v>
      </c>
    </row>
    <row r="38" spans="1:5" x14ac:dyDescent="0.25">
      <c r="A38" s="10" t="s">
        <v>23</v>
      </c>
      <c r="B38" s="9"/>
      <c r="C38" s="8"/>
      <c r="D38" s="9"/>
      <c r="E38" s="9"/>
    </row>
    <row r="39" spans="1:5" ht="30" x14ac:dyDescent="0.25">
      <c r="A39" s="1" t="s">
        <v>6</v>
      </c>
      <c r="B39" s="1" t="s">
        <v>7</v>
      </c>
      <c r="C39" s="1" t="s">
        <v>8</v>
      </c>
      <c r="D39" s="1" t="s">
        <v>9</v>
      </c>
      <c r="E39" s="1" t="s">
        <v>13</v>
      </c>
    </row>
    <row r="40" spans="1:5" ht="45" x14ac:dyDescent="0.25">
      <c r="A40" s="2" t="s">
        <v>10</v>
      </c>
      <c r="B40" s="1" t="s">
        <v>14</v>
      </c>
      <c r="C40" s="2" t="s">
        <v>11</v>
      </c>
      <c r="D40" s="3">
        <f>ROUND(57927.028,0)</f>
        <v>57927</v>
      </c>
      <c r="E40" s="3">
        <v>77.006</v>
      </c>
    </row>
    <row r="41" spans="1:5" ht="30" x14ac:dyDescent="0.25">
      <c r="A41" s="2" t="s">
        <v>10</v>
      </c>
      <c r="B41" s="1" t="s">
        <v>12</v>
      </c>
      <c r="C41" s="2" t="s">
        <v>11</v>
      </c>
      <c r="D41" s="3">
        <f>ROUND(5829.132,0)</f>
        <v>5829</v>
      </c>
      <c r="E41" s="3">
        <v>8.0779999999999994</v>
      </c>
    </row>
    <row r="42" spans="1:5" x14ac:dyDescent="0.25">
      <c r="A42" s="2" t="s">
        <v>15</v>
      </c>
      <c r="B42" s="2"/>
      <c r="C42" s="2"/>
      <c r="D42" s="3">
        <f>D40+D41</f>
        <v>63756</v>
      </c>
      <c r="E42" s="3">
        <f>E40+E41</f>
        <v>85.084000000000003</v>
      </c>
    </row>
    <row r="43" spans="1:5" x14ac:dyDescent="0.25">
      <c r="A43" s="8" t="s">
        <v>24</v>
      </c>
      <c r="B43" s="9"/>
      <c r="C43" s="8"/>
      <c r="D43" s="9"/>
      <c r="E43" s="9"/>
    </row>
    <row r="44" spans="1:5" ht="30" x14ac:dyDescent="0.25">
      <c r="A44" s="1" t="s">
        <v>6</v>
      </c>
      <c r="B44" s="1" t="s">
        <v>7</v>
      </c>
      <c r="C44" s="1" t="s">
        <v>8</v>
      </c>
      <c r="D44" s="1" t="s">
        <v>9</v>
      </c>
      <c r="E44" s="1" t="s">
        <v>13</v>
      </c>
    </row>
    <row r="45" spans="1:5" ht="45" x14ac:dyDescent="0.25">
      <c r="A45" s="2" t="s">
        <v>10</v>
      </c>
      <c r="B45" s="1" t="s">
        <v>14</v>
      </c>
      <c r="C45" s="2" t="s">
        <v>11</v>
      </c>
      <c r="D45" s="3">
        <f>ROUND(56186.319,0)</f>
        <v>56186</v>
      </c>
      <c r="E45" s="3">
        <v>77.441999999999993</v>
      </c>
    </row>
    <row r="46" spans="1:5" ht="30" x14ac:dyDescent="0.25">
      <c r="A46" s="2" t="s">
        <v>10</v>
      </c>
      <c r="B46" s="1" t="s">
        <v>12</v>
      </c>
      <c r="C46" s="2" t="s">
        <v>11</v>
      </c>
      <c r="D46" s="3">
        <f>ROUND(5574.808,0)</f>
        <v>5575</v>
      </c>
      <c r="E46" s="3">
        <v>7.6150000000000002</v>
      </c>
    </row>
    <row r="47" spans="1:5" x14ac:dyDescent="0.25">
      <c r="A47" s="2" t="s">
        <v>15</v>
      </c>
      <c r="B47" s="2"/>
      <c r="C47" s="2"/>
      <c r="D47" s="3">
        <f>D45+D46</f>
        <v>61761</v>
      </c>
      <c r="E47" s="3">
        <f>E45+E46</f>
        <v>85.056999999999988</v>
      </c>
    </row>
    <row r="48" spans="1:5" x14ac:dyDescent="0.25">
      <c r="A48" s="10" t="s">
        <v>25</v>
      </c>
      <c r="B48" s="9"/>
      <c r="C48" s="8"/>
      <c r="D48" s="9"/>
      <c r="E48" s="9"/>
    </row>
    <row r="49" spans="1:5" ht="30" x14ac:dyDescent="0.25">
      <c r="A49" s="1" t="s">
        <v>6</v>
      </c>
      <c r="B49" s="1" t="s">
        <v>7</v>
      </c>
      <c r="C49" s="1" t="s">
        <v>8</v>
      </c>
      <c r="D49" s="1" t="s">
        <v>9</v>
      </c>
      <c r="E49" s="1" t="s">
        <v>13</v>
      </c>
    </row>
    <row r="50" spans="1:5" ht="45" x14ac:dyDescent="0.25">
      <c r="A50" s="2" t="s">
        <v>10</v>
      </c>
      <c r="B50" s="1" t="s">
        <v>14</v>
      </c>
      <c r="C50" s="2" t="s">
        <v>11</v>
      </c>
      <c r="D50" s="3">
        <f>ROUND(57818.203,0)</f>
        <v>57818</v>
      </c>
      <c r="E50" s="3">
        <v>76.263000000000005</v>
      </c>
    </row>
    <row r="51" spans="1:5" ht="30" x14ac:dyDescent="0.25">
      <c r="A51" s="2" t="s">
        <v>10</v>
      </c>
      <c r="B51" s="1" t="s">
        <v>12</v>
      </c>
      <c r="C51" s="2" t="s">
        <v>11</v>
      </c>
      <c r="D51" s="3">
        <f>ROUND(6446.789,0)</f>
        <v>6447</v>
      </c>
      <c r="E51" s="3">
        <v>9.032</v>
      </c>
    </row>
    <row r="52" spans="1:5" x14ac:dyDescent="0.25">
      <c r="A52" s="2" t="s">
        <v>15</v>
      </c>
      <c r="B52" s="2"/>
      <c r="C52" s="2"/>
      <c r="D52" s="3">
        <f>D50+D51</f>
        <v>64265</v>
      </c>
      <c r="E52" s="3">
        <f>E50+E51</f>
        <v>85.295000000000002</v>
      </c>
    </row>
    <row r="53" spans="1:5" x14ac:dyDescent="0.25">
      <c r="A53" s="8" t="s">
        <v>26</v>
      </c>
      <c r="B53" s="9"/>
      <c r="C53" s="8"/>
      <c r="D53" s="9"/>
      <c r="E53" s="9"/>
    </row>
    <row r="54" spans="1:5" ht="30" x14ac:dyDescent="0.25">
      <c r="A54" s="1" t="s">
        <v>6</v>
      </c>
      <c r="B54" s="1" t="s">
        <v>7</v>
      </c>
      <c r="C54" s="1" t="s">
        <v>8</v>
      </c>
      <c r="D54" s="1" t="s">
        <v>9</v>
      </c>
      <c r="E54" s="1" t="s">
        <v>13</v>
      </c>
    </row>
    <row r="55" spans="1:5" ht="45" x14ac:dyDescent="0.25">
      <c r="A55" s="2" t="s">
        <v>10</v>
      </c>
      <c r="B55" s="1" t="s">
        <v>14</v>
      </c>
      <c r="C55" s="2" t="s">
        <v>11</v>
      </c>
      <c r="D55" s="3">
        <f>ROUND(55153.356,0)</f>
        <v>55153</v>
      </c>
      <c r="E55" s="3">
        <v>77.046999999999997</v>
      </c>
    </row>
    <row r="56" spans="1:5" ht="30" x14ac:dyDescent="0.25">
      <c r="A56" s="2" t="s">
        <v>10</v>
      </c>
      <c r="B56" s="1" t="s">
        <v>12</v>
      </c>
      <c r="C56" s="2" t="s">
        <v>11</v>
      </c>
      <c r="D56" s="3">
        <f>ROUND(7164.81,0)</f>
        <v>7165</v>
      </c>
      <c r="E56" s="3">
        <v>10.256</v>
      </c>
    </row>
    <row r="57" spans="1:5" x14ac:dyDescent="0.25">
      <c r="A57" s="12" t="s">
        <v>15</v>
      </c>
      <c r="B57" s="12"/>
      <c r="C57" s="12"/>
      <c r="D57" s="13">
        <f>D55+D56</f>
        <v>62318</v>
      </c>
      <c r="E57" s="13">
        <f>E55+E56</f>
        <v>87.302999999999997</v>
      </c>
    </row>
    <row r="58" spans="1:5" x14ac:dyDescent="0.25">
      <c r="A58" s="10" t="s">
        <v>27</v>
      </c>
      <c r="B58" s="9"/>
      <c r="C58" s="8"/>
      <c r="D58" s="9"/>
      <c r="E58" s="9"/>
    </row>
    <row r="59" spans="1:5" ht="30" x14ac:dyDescent="0.25">
      <c r="A59" s="1" t="s">
        <v>6</v>
      </c>
      <c r="B59" s="1" t="s">
        <v>7</v>
      </c>
      <c r="C59" s="1" t="s">
        <v>8</v>
      </c>
      <c r="D59" s="1" t="s">
        <v>9</v>
      </c>
      <c r="E59" s="1" t="s">
        <v>13</v>
      </c>
    </row>
    <row r="60" spans="1:5" ht="45" x14ac:dyDescent="0.25">
      <c r="A60" s="2" t="s">
        <v>10</v>
      </c>
      <c r="B60" s="1" t="s">
        <v>14</v>
      </c>
      <c r="C60" s="2" t="s">
        <v>11</v>
      </c>
      <c r="D60" s="3">
        <f>ROUND(55562.134,0)</f>
        <v>55562</v>
      </c>
      <c r="E60" s="3">
        <v>73.807000000000002</v>
      </c>
    </row>
    <row r="61" spans="1:5" ht="30" x14ac:dyDescent="0.25">
      <c r="A61" s="2" t="s">
        <v>10</v>
      </c>
      <c r="B61" s="1" t="s">
        <v>12</v>
      </c>
      <c r="C61" s="2" t="s">
        <v>11</v>
      </c>
      <c r="D61" s="3">
        <f>ROUND(8137.398,0)</f>
        <v>8137</v>
      </c>
      <c r="E61" s="3">
        <v>10.82</v>
      </c>
    </row>
    <row r="62" spans="1:5" x14ac:dyDescent="0.25">
      <c r="A62" s="2" t="s">
        <v>15</v>
      </c>
      <c r="B62" s="2"/>
      <c r="C62" s="2"/>
      <c r="D62" s="3">
        <f>D60+D61</f>
        <v>63699</v>
      </c>
      <c r="E62" s="3">
        <f>E60+E61</f>
        <v>84.62700000000001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Григораш Ольга Юрьевна</dc:creator>
  <cp:lastModifiedBy>Брагин Александр Владимирович</cp:lastModifiedBy>
  <dcterms:created xsi:type="dcterms:W3CDTF">2024-02-20T10:13:59Z</dcterms:created>
  <dcterms:modified xsi:type="dcterms:W3CDTF">2025-01-27T03:15:51Z</dcterms:modified>
</cp:coreProperties>
</file>